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6930" activeTab="0"/>
  </bookViews>
  <sheets>
    <sheet name="дом17" sheetId="1" r:id="rId1"/>
  </sheets>
  <definedNames/>
  <calcPr fullCalcOnLoad="1"/>
</workbook>
</file>

<file path=xl/sharedStrings.xml><?xml version="1.0" encoding="utf-8"?>
<sst xmlns="http://schemas.openxmlformats.org/spreadsheetml/2006/main" count="131" uniqueCount="51">
  <si>
    <t xml:space="preserve"> </t>
  </si>
  <si>
    <t>Часть месяца по ф. 3(7) и часть объем по ИПУ</t>
  </si>
  <si>
    <t>Суммарный среднемесячный объем по ИПУ за 18г.</t>
  </si>
  <si>
    <t>Площадь помещений с ИПУ</t>
  </si>
  <si>
    <t>Расчет по ф. 3(7) ПП 354</t>
  </si>
  <si>
    <t>Х</t>
  </si>
  <si>
    <t>пом. 17</t>
  </si>
  <si>
    <t>Лесная 17</t>
  </si>
  <si>
    <t>649012</t>
  </si>
  <si>
    <t>пом. 16</t>
  </si>
  <si>
    <t>647380</t>
  </si>
  <si>
    <t>пом. 15</t>
  </si>
  <si>
    <t>649008</t>
  </si>
  <si>
    <t>пом. 14</t>
  </si>
  <si>
    <t>пом. 13</t>
  </si>
  <si>
    <t>пом. 12</t>
  </si>
  <si>
    <t>пом. 11</t>
  </si>
  <si>
    <t>647370</t>
  </si>
  <si>
    <t>пом. 10</t>
  </si>
  <si>
    <t>663523</t>
  </si>
  <si>
    <t>пом. 9</t>
  </si>
  <si>
    <t>пом. 8</t>
  </si>
  <si>
    <t>пом. 7</t>
  </si>
  <si>
    <t>пом. 6</t>
  </si>
  <si>
    <t>647473</t>
  </si>
  <si>
    <t>пом. 5</t>
  </si>
  <si>
    <t>пом. 4</t>
  </si>
  <si>
    <t>649010</t>
  </si>
  <si>
    <t>пом. 3</t>
  </si>
  <si>
    <t>663552</t>
  </si>
  <si>
    <t>пом. 2</t>
  </si>
  <si>
    <t>пом. 1</t>
  </si>
  <si>
    <t>Декабрь</t>
  </si>
  <si>
    <t>Ноябрь</t>
  </si>
  <si>
    <t>Октябрь</t>
  </si>
  <si>
    <t>Июнь</t>
  </si>
  <si>
    <t>Апрель</t>
  </si>
  <si>
    <t>Март</t>
  </si>
  <si>
    <t>Февраль</t>
  </si>
  <si>
    <t>Январь</t>
  </si>
  <si>
    <t>Май</t>
  </si>
  <si>
    <t>Начальные показания из Акта допуска на 15.10.18</t>
  </si>
  <si>
    <t>Начальные показания из Акта допуска на 08.06.18</t>
  </si>
  <si>
    <t>Начальные показания из Акта допуска на 26.02.18</t>
  </si>
  <si>
    <t>Средний объем</t>
  </si>
  <si>
    <t>Объем 2018г.</t>
  </si>
  <si>
    <t>Показания 2018г.</t>
  </si>
  <si>
    <t>№ счетчика</t>
  </si>
  <si>
    <t>Площадь помещения, кв.м.</t>
  </si>
  <si>
    <t>№пом. по кадастру</t>
  </si>
  <si>
    <t>Адрес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</si>
</sst>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2" fontId="3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9" fillId="3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horizontal="center" vertical="center"/>
    </xf>
    <xf numFmtId="164" fontId="37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10" borderId="10" xfId="0" applyNumberFormat="1" applyFont="1" applyFill="1" applyBorder="1" applyAlignment="1">
      <alignment/>
    </xf>
    <xf numFmtId="164" fontId="0" fillId="1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wrapText="1"/>
    </xf>
    <xf numFmtId="0" fontId="30" fillId="0" borderId="14" xfId="0" applyNumberFormat="1" applyFont="1" applyFill="1" applyBorder="1" applyAlignment="1">
      <alignment horizontal="center" wrapText="1"/>
    </xf>
    <xf numFmtId="0" fontId="30" fillId="0" borderId="15" xfId="0" applyNumberFormat="1" applyFont="1" applyFill="1" applyBorder="1" applyAlignment="1">
      <alignment horizontal="center" wrapText="1"/>
    </xf>
    <xf numFmtId="0" fontId="30" fillId="33" borderId="13" xfId="0" applyNumberFormat="1" applyFont="1" applyFill="1" applyBorder="1" applyAlignment="1">
      <alignment horizontal="center" wrapText="1"/>
    </xf>
    <xf numFmtId="0" fontId="41" fillId="0" borderId="13" xfId="0" applyNumberFormat="1" applyFont="1" applyFill="1" applyBorder="1" applyAlignment="1">
      <alignment horizontal="center" wrapText="1"/>
    </xf>
    <xf numFmtId="0" fontId="30" fillId="0" borderId="12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 wrapText="1"/>
    </xf>
    <xf numFmtId="0" fontId="42" fillId="6" borderId="16" xfId="0" applyFont="1" applyFill="1" applyBorder="1" applyAlignment="1">
      <alignment horizontal="center"/>
    </xf>
    <xf numFmtId="0" fontId="42" fillId="6" borderId="17" xfId="0" applyFont="1" applyFill="1" applyBorder="1" applyAlignment="1">
      <alignment horizontal="center"/>
    </xf>
    <xf numFmtId="0" fontId="42" fillId="6" borderId="18" xfId="0" applyFont="1" applyFill="1" applyBorder="1" applyAlignment="1">
      <alignment horizontal="center"/>
    </xf>
    <xf numFmtId="0" fontId="42" fillId="6" borderId="16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7"/>
  <sheetViews>
    <sheetView tabSelected="1" zoomScalePageLayoutView="0" workbookViewId="0" topLeftCell="A1">
      <selection activeCell="E8" sqref="E8:E16"/>
    </sheetView>
  </sheetViews>
  <sheetFormatPr defaultColWidth="15.421875" defaultRowHeight="16.5" customHeight="1"/>
  <cols>
    <col min="1" max="1" width="9.8515625" style="1" bestFit="1" customWidth="1"/>
    <col min="2" max="2" width="10.421875" style="2" bestFit="1" customWidth="1"/>
    <col min="3" max="3" width="12.7109375" style="4" bestFit="1" customWidth="1"/>
    <col min="4" max="4" width="11.7109375" style="3" bestFit="1" customWidth="1"/>
    <col min="5" max="5" width="17.57421875" style="2" bestFit="1" customWidth="1"/>
    <col min="6" max="7" width="13.140625" style="2" bestFit="1" customWidth="1"/>
    <col min="8" max="9" width="9.7109375" style="2" customWidth="1"/>
    <col min="10" max="10" width="9.57421875" style="2" customWidth="1"/>
    <col min="11" max="11" width="9.7109375" style="2" customWidth="1"/>
    <col min="12" max="12" width="9.8515625" style="2" customWidth="1"/>
    <col min="13" max="13" width="9.7109375" style="3" customWidth="1"/>
    <col min="14" max="14" width="9.7109375" style="2" customWidth="1"/>
    <col min="15" max="21" width="9.7109375" style="1" customWidth="1"/>
    <col min="22" max="22" width="9.57421875" style="1" customWidth="1"/>
    <col min="23" max="23" width="9.7109375" style="1" customWidth="1"/>
    <col min="24" max="16384" width="15.421875" style="1" customWidth="1"/>
  </cols>
  <sheetData>
    <row r="1" ht="16.5" customHeight="1" thickBot="1"/>
    <row r="2" spans="1:23" ht="16.5" customHeight="1" thickBot="1">
      <c r="A2" s="38" t="s">
        <v>50</v>
      </c>
      <c r="B2" s="37" t="s">
        <v>49</v>
      </c>
      <c r="C2" s="37" t="s">
        <v>48</v>
      </c>
      <c r="D2" s="36" t="s">
        <v>47</v>
      </c>
      <c r="E2" s="45" t="s">
        <v>46</v>
      </c>
      <c r="F2" s="44"/>
      <c r="G2" s="44"/>
      <c r="H2" s="44"/>
      <c r="I2" s="44"/>
      <c r="J2" s="44"/>
      <c r="K2" s="44"/>
      <c r="L2" s="44"/>
      <c r="M2" s="44"/>
      <c r="N2" s="43"/>
      <c r="O2" s="42" t="s">
        <v>45</v>
      </c>
      <c r="P2" s="41"/>
      <c r="Q2" s="41"/>
      <c r="R2" s="41"/>
      <c r="S2" s="41"/>
      <c r="T2" s="41"/>
      <c r="U2" s="41"/>
      <c r="V2" s="40"/>
      <c r="W2" s="39" t="s">
        <v>44</v>
      </c>
    </row>
    <row r="3" spans="1:23" ht="60">
      <c r="A3" s="38"/>
      <c r="B3" s="37"/>
      <c r="C3" s="37"/>
      <c r="D3" s="36"/>
      <c r="E3" s="35" t="s">
        <v>43</v>
      </c>
      <c r="F3" s="35" t="s">
        <v>42</v>
      </c>
      <c r="G3" s="35" t="s">
        <v>41</v>
      </c>
      <c r="H3" s="31" t="s">
        <v>37</v>
      </c>
      <c r="I3" s="34" t="s">
        <v>36</v>
      </c>
      <c r="J3" s="34" t="s">
        <v>40</v>
      </c>
      <c r="K3" s="34" t="s">
        <v>35</v>
      </c>
      <c r="L3" s="31" t="s">
        <v>34</v>
      </c>
      <c r="M3" s="31" t="s">
        <v>33</v>
      </c>
      <c r="N3" s="33" t="s">
        <v>32</v>
      </c>
      <c r="O3" s="32" t="s">
        <v>39</v>
      </c>
      <c r="P3" s="31" t="s">
        <v>38</v>
      </c>
      <c r="Q3" s="31" t="s">
        <v>37</v>
      </c>
      <c r="R3" s="31" t="s">
        <v>36</v>
      </c>
      <c r="S3" s="31" t="s">
        <v>35</v>
      </c>
      <c r="T3" s="31" t="s">
        <v>34</v>
      </c>
      <c r="U3" s="31" t="s">
        <v>33</v>
      </c>
      <c r="V3" s="31" t="s">
        <v>32</v>
      </c>
      <c r="W3" s="30"/>
    </row>
    <row r="4" spans="1:24" ht="16.5" customHeight="1">
      <c r="A4" s="26" t="s">
        <v>7</v>
      </c>
      <c r="B4" s="25" t="s">
        <v>31</v>
      </c>
      <c r="C4" s="24">
        <v>120.1</v>
      </c>
      <c r="D4" s="23">
        <v>649007</v>
      </c>
      <c r="E4" s="20">
        <v>0.002</v>
      </c>
      <c r="F4" s="22" t="s">
        <v>5</v>
      </c>
      <c r="G4" s="22" t="s">
        <v>5</v>
      </c>
      <c r="H4" s="20">
        <v>0.002</v>
      </c>
      <c r="I4" s="20">
        <v>0.002</v>
      </c>
      <c r="J4" s="28" t="s">
        <v>5</v>
      </c>
      <c r="K4" s="20">
        <v>0.002</v>
      </c>
      <c r="L4" s="20">
        <v>0.002</v>
      </c>
      <c r="M4" s="20">
        <v>0.002</v>
      </c>
      <c r="N4" s="20">
        <v>0.002</v>
      </c>
      <c r="O4" s="19">
        <f>C4*($O$25/$O$24)</f>
        <v>0.8815623811161775</v>
      </c>
      <c r="P4" s="18">
        <f>C4*($O$25/$O$24)/28*25</f>
        <v>0.7871092688537298</v>
      </c>
      <c r="Q4" s="17">
        <f>H4-E4</f>
        <v>0</v>
      </c>
      <c r="R4" s="17">
        <f>I4-H4</f>
        <v>0</v>
      </c>
      <c r="S4" s="17">
        <f>K4-I4</f>
        <v>0</v>
      </c>
      <c r="T4" s="17">
        <f>L4-K4</f>
        <v>0</v>
      </c>
      <c r="U4" s="17">
        <f>M4-L4</f>
        <v>0</v>
      </c>
      <c r="V4" s="17">
        <f>N4-M4</f>
        <v>0</v>
      </c>
      <c r="W4" s="16">
        <v>0.139</v>
      </c>
      <c r="X4" s="10"/>
    </row>
    <row r="5" spans="1:24" ht="16.5" customHeight="1">
      <c r="A5" s="26" t="s">
        <v>7</v>
      </c>
      <c r="B5" s="25" t="s">
        <v>30</v>
      </c>
      <c r="C5" s="24">
        <v>63.8</v>
      </c>
      <c r="D5" s="23" t="s">
        <v>29</v>
      </c>
      <c r="E5" s="28" t="s">
        <v>5</v>
      </c>
      <c r="F5" s="28" t="s">
        <v>5</v>
      </c>
      <c r="G5" s="20">
        <v>0.102</v>
      </c>
      <c r="H5" s="20" t="s">
        <v>5</v>
      </c>
      <c r="I5" s="20" t="s">
        <v>5</v>
      </c>
      <c r="J5" s="20" t="s">
        <v>5</v>
      </c>
      <c r="K5" s="20" t="s">
        <v>5</v>
      </c>
      <c r="L5" s="20" t="s">
        <v>5</v>
      </c>
      <c r="M5" s="20">
        <v>2.467</v>
      </c>
      <c r="N5" s="20">
        <v>2.467</v>
      </c>
      <c r="O5" s="19">
        <f>C5*($O$25/$O$24)</f>
        <v>0.4683070767294931</v>
      </c>
      <c r="P5" s="18">
        <f>C5*($O$25/$O$24)</f>
        <v>0.4683070767294931</v>
      </c>
      <c r="Q5" s="18">
        <f>C5*(O25/O24)</f>
        <v>0.4683070767294931</v>
      </c>
      <c r="R5" s="18">
        <f>C5*(O25/O24)</f>
        <v>0.4683070767294931</v>
      </c>
      <c r="S5" s="17">
        <v>0</v>
      </c>
      <c r="T5" s="18">
        <f>C5*(O25/O24)/31*14</f>
        <v>0.2114935185229969</v>
      </c>
      <c r="U5" s="17">
        <f>M5-G5</f>
        <v>2.365</v>
      </c>
      <c r="V5" s="17">
        <f>N5-M5</f>
        <v>0</v>
      </c>
      <c r="W5" s="16">
        <v>0.371</v>
      </c>
      <c r="X5" s="10"/>
    </row>
    <row r="6" spans="1:24" ht="16.5" customHeight="1">
      <c r="A6" s="26" t="s">
        <v>7</v>
      </c>
      <c r="B6" s="25" t="s">
        <v>28</v>
      </c>
      <c r="C6" s="24">
        <v>36.7</v>
      </c>
      <c r="D6" s="23" t="s">
        <v>27</v>
      </c>
      <c r="E6" s="20">
        <v>0.691</v>
      </c>
      <c r="F6" s="20" t="s">
        <v>5</v>
      </c>
      <c r="G6" s="20" t="s">
        <v>5</v>
      </c>
      <c r="H6" s="20">
        <v>1.032</v>
      </c>
      <c r="I6" s="20">
        <v>1.313</v>
      </c>
      <c r="J6" s="28" t="s">
        <v>5</v>
      </c>
      <c r="K6" s="20">
        <v>1.333</v>
      </c>
      <c r="L6" s="20">
        <v>1.333</v>
      </c>
      <c r="M6" s="20">
        <v>2.304</v>
      </c>
      <c r="N6" s="20">
        <v>2.304</v>
      </c>
      <c r="O6" s="19">
        <f>C6*($O$25/$O$24)</f>
        <v>0.2693866726641442</v>
      </c>
      <c r="P6" s="18">
        <f>C6*($O$25/$O$24)/28*25</f>
        <v>0.24052381487870014</v>
      </c>
      <c r="Q6" s="17">
        <f>H6-E6</f>
        <v>0.3410000000000001</v>
      </c>
      <c r="R6" s="17">
        <f>I6-H6</f>
        <v>0.2809999999999999</v>
      </c>
      <c r="S6" s="17">
        <f>K6-I6</f>
        <v>0.020000000000000018</v>
      </c>
      <c r="T6" s="17">
        <f>L6-K6</f>
        <v>0</v>
      </c>
      <c r="U6" s="17">
        <f>M6-L6</f>
        <v>0.9709999999999999</v>
      </c>
      <c r="V6" s="17">
        <f>N6-M6</f>
        <v>0</v>
      </c>
      <c r="W6" s="16">
        <v>0.177</v>
      </c>
      <c r="X6" s="10"/>
    </row>
    <row r="7" spans="1:24" ht="16.5" customHeight="1">
      <c r="A7" s="26" t="s">
        <v>7</v>
      </c>
      <c r="B7" s="25" t="s">
        <v>26</v>
      </c>
      <c r="C7" s="24">
        <v>95.9</v>
      </c>
      <c r="D7" s="23">
        <v>663547</v>
      </c>
      <c r="E7" s="20">
        <v>0.337</v>
      </c>
      <c r="F7" s="20" t="s">
        <v>5</v>
      </c>
      <c r="G7" s="20" t="s">
        <v>5</v>
      </c>
      <c r="H7" s="20">
        <v>2.431</v>
      </c>
      <c r="I7" s="20">
        <v>4.463</v>
      </c>
      <c r="J7" s="20" t="s">
        <v>5</v>
      </c>
      <c r="K7" s="20">
        <v>4.625</v>
      </c>
      <c r="L7" s="20">
        <v>4.625</v>
      </c>
      <c r="M7" s="20">
        <v>10.225</v>
      </c>
      <c r="N7" s="20">
        <v>10.225</v>
      </c>
      <c r="O7" s="19">
        <f>C7*($O$25/$O$24)</f>
        <v>0.7039286623567146</v>
      </c>
      <c r="P7" s="18">
        <f>C7*($O$25/$O$24)/28*25</f>
        <v>0.6285077342470665</v>
      </c>
      <c r="Q7" s="17">
        <f>H7-E7</f>
        <v>2.094</v>
      </c>
      <c r="R7" s="17">
        <f>I7-H7</f>
        <v>2.032</v>
      </c>
      <c r="S7" s="17">
        <f>K7-I7</f>
        <v>0.16199999999999992</v>
      </c>
      <c r="T7" s="17">
        <f>L7-K7</f>
        <v>0</v>
      </c>
      <c r="U7" s="17">
        <f>M7-L7</f>
        <v>5.6</v>
      </c>
      <c r="V7" s="17">
        <f>N7-M7</f>
        <v>0</v>
      </c>
      <c r="W7" s="16">
        <v>0.935</v>
      </c>
      <c r="X7" s="10"/>
    </row>
    <row r="8" spans="1:24" ht="16.5" customHeight="1">
      <c r="A8" s="26" t="s">
        <v>7</v>
      </c>
      <c r="B8" s="25" t="s">
        <v>25</v>
      </c>
      <c r="C8" s="24">
        <v>45.9</v>
      </c>
      <c r="D8" s="23" t="s">
        <v>24</v>
      </c>
      <c r="E8" s="27">
        <v>2.345</v>
      </c>
      <c r="F8" s="29" t="s">
        <v>5</v>
      </c>
      <c r="G8" s="22" t="s">
        <v>5</v>
      </c>
      <c r="H8" s="27">
        <v>2.345</v>
      </c>
      <c r="I8" s="20">
        <v>4.177</v>
      </c>
      <c r="J8" s="22" t="s">
        <v>5</v>
      </c>
      <c r="K8" s="20">
        <v>4.257</v>
      </c>
      <c r="L8" s="20">
        <v>4.257</v>
      </c>
      <c r="M8" s="20">
        <v>7.581</v>
      </c>
      <c r="N8" s="20">
        <v>7.581</v>
      </c>
      <c r="O8" s="19">
        <f>C8*($O$25/$O$24)</f>
        <v>0.33691684673798955</v>
      </c>
      <c r="P8" s="18">
        <f>C8*($O$25/$O$24)/28*25</f>
        <v>0.3008186131589193</v>
      </c>
      <c r="Q8" s="17">
        <f>H8-E8</f>
        <v>0</v>
      </c>
      <c r="R8" s="17">
        <f>I8-H8</f>
        <v>1.8319999999999994</v>
      </c>
      <c r="S8" s="17">
        <f>K8-I8</f>
        <v>0.08000000000000007</v>
      </c>
      <c r="T8" s="17">
        <f>L8-K8</f>
        <v>0</v>
      </c>
      <c r="U8" s="17">
        <f>M8-L8</f>
        <v>3.3240000000000007</v>
      </c>
      <c r="V8" s="17">
        <f>N8-M8</f>
        <v>0</v>
      </c>
      <c r="W8" s="16">
        <v>0.489</v>
      </c>
      <c r="X8" s="10"/>
    </row>
    <row r="9" spans="1:24" ht="16.5" customHeight="1">
      <c r="A9" s="26" t="s">
        <v>7</v>
      </c>
      <c r="B9" s="25" t="s">
        <v>23</v>
      </c>
      <c r="C9" s="24">
        <v>45.5</v>
      </c>
      <c r="D9" s="23">
        <v>647480</v>
      </c>
      <c r="E9" s="46" t="s">
        <v>5</v>
      </c>
      <c r="F9" s="20">
        <v>1.706</v>
      </c>
      <c r="G9" s="20" t="s">
        <v>5</v>
      </c>
      <c r="H9" s="20" t="s">
        <v>5</v>
      </c>
      <c r="I9" s="20" t="s">
        <v>5</v>
      </c>
      <c r="J9" s="20" t="s">
        <v>5</v>
      </c>
      <c r="K9" s="20">
        <v>1.706</v>
      </c>
      <c r="L9" s="20">
        <v>1.706</v>
      </c>
      <c r="M9" s="20">
        <v>2.827</v>
      </c>
      <c r="N9" s="20">
        <v>2.827</v>
      </c>
      <c r="O9" s="19">
        <f>C9*($O$25/$O$24)</f>
        <v>0.33398075221303974</v>
      </c>
      <c r="P9" s="18">
        <f>C9*($O$25/$O$24)</f>
        <v>0.33398075221303974</v>
      </c>
      <c r="Q9" s="18">
        <f>C9*(O25/O24)</f>
        <v>0.33398075221303974</v>
      </c>
      <c r="R9" s="18">
        <f>C9*(O25/O24)</f>
        <v>0.33398075221303974</v>
      </c>
      <c r="S9" s="17">
        <f>K9-F9</f>
        <v>0</v>
      </c>
      <c r="T9" s="17">
        <f>L9-K9</f>
        <v>0</v>
      </c>
      <c r="U9" s="17">
        <f>M9-L9</f>
        <v>1.121</v>
      </c>
      <c r="V9" s="17">
        <f>N9-M9</f>
        <v>0</v>
      </c>
      <c r="W9" s="16">
        <v>0.205</v>
      </c>
      <c r="X9" s="10"/>
    </row>
    <row r="10" spans="1:24" ht="16.5" customHeight="1">
      <c r="A10" s="26" t="s">
        <v>7</v>
      </c>
      <c r="B10" s="25" t="s">
        <v>22</v>
      </c>
      <c r="C10" s="24">
        <v>143.9</v>
      </c>
      <c r="D10" s="23">
        <v>647481</v>
      </c>
      <c r="E10" s="46">
        <v>2.117</v>
      </c>
      <c r="F10" s="22" t="s">
        <v>5</v>
      </c>
      <c r="G10" s="22" t="s">
        <v>5</v>
      </c>
      <c r="H10" s="20">
        <v>2.117</v>
      </c>
      <c r="I10" s="20">
        <v>4.42</v>
      </c>
      <c r="J10" s="20" t="s">
        <v>5</v>
      </c>
      <c r="K10" s="20">
        <v>4.42</v>
      </c>
      <c r="L10" s="20">
        <v>4.42</v>
      </c>
      <c r="M10" s="20">
        <v>4.42</v>
      </c>
      <c r="N10" s="20">
        <v>4.42</v>
      </c>
      <c r="O10" s="19">
        <f>C10*($O$25/$O$24)</f>
        <v>1.0562600053506908</v>
      </c>
      <c r="P10" s="18">
        <f>C10*($O$25/$O$24)/28*25</f>
        <v>0.9430892904916882</v>
      </c>
      <c r="Q10" s="17">
        <f>H10-E10</f>
        <v>0</v>
      </c>
      <c r="R10" s="17">
        <f>I10-H10</f>
        <v>2.303</v>
      </c>
      <c r="S10" s="17">
        <f>K10-I10</f>
        <v>0</v>
      </c>
      <c r="T10" s="17">
        <f>L10-K10</f>
        <v>0</v>
      </c>
      <c r="U10" s="17">
        <f>M10-L10</f>
        <v>0</v>
      </c>
      <c r="V10" s="17">
        <f>N10-M10</f>
        <v>0</v>
      </c>
      <c r="W10" s="16">
        <v>0.359</v>
      </c>
      <c r="X10" s="10"/>
    </row>
    <row r="11" spans="1:24" ht="16.5" customHeight="1">
      <c r="A11" s="26" t="s">
        <v>7</v>
      </c>
      <c r="B11" s="25" t="s">
        <v>21</v>
      </c>
      <c r="C11" s="24">
        <v>119.8</v>
      </c>
      <c r="D11" s="23">
        <v>649006</v>
      </c>
      <c r="E11" s="46">
        <v>0.815</v>
      </c>
      <c r="F11" s="20" t="s">
        <v>5</v>
      </c>
      <c r="G11" s="20" t="s">
        <v>5</v>
      </c>
      <c r="H11" s="20">
        <v>1.231</v>
      </c>
      <c r="I11" s="20">
        <v>1.231</v>
      </c>
      <c r="J11" s="22" t="s">
        <v>5</v>
      </c>
      <c r="K11" s="20">
        <v>1.49</v>
      </c>
      <c r="L11" s="20">
        <v>1.49</v>
      </c>
      <c r="M11" s="20">
        <v>1.49</v>
      </c>
      <c r="N11" s="20">
        <v>1.49</v>
      </c>
      <c r="O11" s="19">
        <f>C11*($O$25/$O$24)</f>
        <v>0.8793603102224651</v>
      </c>
      <c r="P11" s="18">
        <f>C11*($O$25/$O$24)/28*25</f>
        <v>0.7851431341272009</v>
      </c>
      <c r="Q11" s="17">
        <f>H11-E11</f>
        <v>0.41600000000000015</v>
      </c>
      <c r="R11" s="17">
        <f>I11-H11</f>
        <v>0</v>
      </c>
      <c r="S11" s="17">
        <f>K11-I11</f>
        <v>0.2589999999999999</v>
      </c>
      <c r="T11" s="17">
        <f>L11-K11</f>
        <v>0</v>
      </c>
      <c r="U11" s="17">
        <f>M11-L11</f>
        <v>0</v>
      </c>
      <c r="V11" s="17">
        <f>N11-M11</f>
        <v>0</v>
      </c>
      <c r="W11" s="16">
        <v>0.195</v>
      </c>
      <c r="X11" s="10"/>
    </row>
    <row r="12" spans="1:24" ht="16.5" customHeight="1">
      <c r="A12" s="26" t="s">
        <v>7</v>
      </c>
      <c r="B12" s="25" t="s">
        <v>20</v>
      </c>
      <c r="C12" s="24">
        <v>67</v>
      </c>
      <c r="D12" s="23" t="s">
        <v>19</v>
      </c>
      <c r="E12" s="46">
        <v>0.808</v>
      </c>
      <c r="F12" s="20" t="s">
        <v>5</v>
      </c>
      <c r="G12" s="20" t="s">
        <v>5</v>
      </c>
      <c r="H12" s="20">
        <v>2.17</v>
      </c>
      <c r="I12" s="20">
        <v>2.17</v>
      </c>
      <c r="J12" s="20" t="s">
        <v>5</v>
      </c>
      <c r="K12" s="20">
        <v>3.596</v>
      </c>
      <c r="L12" s="20">
        <v>3.596</v>
      </c>
      <c r="M12" s="20">
        <v>3.596</v>
      </c>
      <c r="N12" s="20">
        <v>3.596</v>
      </c>
      <c r="O12" s="19">
        <f>C12*($O$25/$O$24)</f>
        <v>0.4917958329290915</v>
      </c>
      <c r="P12" s="18">
        <f>C12*($O$25/$O$24)/28*25</f>
        <v>0.43910342225811744</v>
      </c>
      <c r="Q12" s="17">
        <f>H12-E12</f>
        <v>1.3619999999999999</v>
      </c>
      <c r="R12" s="17">
        <f>I12-H12</f>
        <v>0</v>
      </c>
      <c r="S12" s="17">
        <f>K12-I12</f>
        <v>1.4260000000000002</v>
      </c>
      <c r="T12" s="17">
        <f>L12-K12</f>
        <v>0</v>
      </c>
      <c r="U12" s="17">
        <f>M12-L12</f>
        <v>0</v>
      </c>
      <c r="V12" s="17">
        <f>N12-M12</f>
        <v>0</v>
      </c>
      <c r="W12" s="16">
        <v>0.31</v>
      </c>
      <c r="X12" s="10"/>
    </row>
    <row r="13" spans="1:27" ht="16.5" customHeight="1">
      <c r="A13" s="26" t="s">
        <v>7</v>
      </c>
      <c r="B13" s="25" t="s">
        <v>18</v>
      </c>
      <c r="C13" s="24">
        <v>199.1</v>
      </c>
      <c r="D13" s="23" t="s">
        <v>17</v>
      </c>
      <c r="E13" s="46">
        <v>0.834</v>
      </c>
      <c r="F13" s="22" t="s">
        <v>5</v>
      </c>
      <c r="G13" s="22" t="s">
        <v>5</v>
      </c>
      <c r="H13" s="20">
        <v>0.834</v>
      </c>
      <c r="I13" s="20">
        <v>0.834</v>
      </c>
      <c r="J13" s="22" t="s">
        <v>5</v>
      </c>
      <c r="K13" s="20">
        <v>2.546</v>
      </c>
      <c r="L13" s="20">
        <v>2.546</v>
      </c>
      <c r="M13" s="20">
        <v>2.546</v>
      </c>
      <c r="N13" s="20">
        <v>2.546</v>
      </c>
      <c r="O13" s="19">
        <f>C13*($O$25/$O$24)</f>
        <v>1.4614410497937629</v>
      </c>
      <c r="P13" s="18">
        <f>C13*($O$25/$O$24)/28*25</f>
        <v>1.3048580801730025</v>
      </c>
      <c r="Q13" s="17">
        <f>H13-E13</f>
        <v>0</v>
      </c>
      <c r="R13" s="17">
        <f>I13-H13</f>
        <v>0</v>
      </c>
      <c r="S13" s="17">
        <f>K13-I13</f>
        <v>1.7119999999999997</v>
      </c>
      <c r="T13" s="17">
        <f>L13-K13</f>
        <v>0</v>
      </c>
      <c r="U13" s="17">
        <f>M13-L13</f>
        <v>0</v>
      </c>
      <c r="V13" s="17">
        <f>N13-M13</f>
        <v>0</v>
      </c>
      <c r="W13" s="16">
        <v>0.373</v>
      </c>
      <c r="X13" s="10"/>
      <c r="AA13" s="7" t="s">
        <v>0</v>
      </c>
    </row>
    <row r="14" spans="1:24" ht="16.5" customHeight="1">
      <c r="A14" s="26" t="s">
        <v>7</v>
      </c>
      <c r="B14" s="25" t="s">
        <v>16</v>
      </c>
      <c r="C14" s="24">
        <v>79.5</v>
      </c>
      <c r="D14" s="23">
        <v>649014</v>
      </c>
      <c r="E14" s="46">
        <v>2.066</v>
      </c>
      <c r="F14" s="20" t="s">
        <v>5</v>
      </c>
      <c r="G14" s="20" t="s">
        <v>5</v>
      </c>
      <c r="H14" s="20">
        <v>2.066</v>
      </c>
      <c r="I14" s="20">
        <v>2.066</v>
      </c>
      <c r="J14" s="22" t="s">
        <v>5</v>
      </c>
      <c r="K14" s="20">
        <v>2.066</v>
      </c>
      <c r="L14" s="20">
        <v>2.066</v>
      </c>
      <c r="M14" s="20">
        <v>2.388</v>
      </c>
      <c r="N14" s="20">
        <v>2.388</v>
      </c>
      <c r="O14" s="19">
        <f>C14*($O$25/$O$24)</f>
        <v>0.5835487868337728</v>
      </c>
      <c r="P14" s="18">
        <f>C14*($O$25/$O$24)/28*25</f>
        <v>0.5210257025301542</v>
      </c>
      <c r="Q14" s="17">
        <f>H14-E14</f>
        <v>0</v>
      </c>
      <c r="R14" s="17">
        <f>I14-H14</f>
        <v>0</v>
      </c>
      <c r="S14" s="17">
        <f>K14-I14</f>
        <v>0</v>
      </c>
      <c r="T14" s="17">
        <f>L14-K14</f>
        <v>0</v>
      </c>
      <c r="U14" s="17">
        <f>M14-L14</f>
        <v>0.32200000000000006</v>
      </c>
      <c r="V14" s="17">
        <f>N14-M14</f>
        <v>0</v>
      </c>
      <c r="W14" s="16">
        <v>0.119</v>
      </c>
      <c r="X14" s="10"/>
    </row>
    <row r="15" spans="1:24" ht="16.5" customHeight="1">
      <c r="A15" s="26" t="s">
        <v>7</v>
      </c>
      <c r="B15" s="25" t="s">
        <v>15</v>
      </c>
      <c r="C15" s="24">
        <v>47.8</v>
      </c>
      <c r="D15" s="23">
        <v>663550</v>
      </c>
      <c r="E15" s="27">
        <v>0.1</v>
      </c>
      <c r="F15" s="22" t="s">
        <v>5</v>
      </c>
      <c r="G15" s="22" t="s">
        <v>5</v>
      </c>
      <c r="H15" s="27">
        <v>0.1</v>
      </c>
      <c r="I15" s="27">
        <v>0.1</v>
      </c>
      <c r="J15" s="20" t="s">
        <v>5</v>
      </c>
      <c r="K15" s="20">
        <v>2.868</v>
      </c>
      <c r="L15" s="20">
        <v>2.868</v>
      </c>
      <c r="M15" s="20">
        <v>6.895</v>
      </c>
      <c r="N15" s="20">
        <v>6.895</v>
      </c>
      <c r="O15" s="19">
        <f>C15*($O$25/$O$24)</f>
        <v>0.3508632957315011</v>
      </c>
      <c r="P15" s="18">
        <f>C15*($O$25/$O$24)/28*25</f>
        <v>0.31327079976026884</v>
      </c>
      <c r="Q15" s="17">
        <f>H15-E15</f>
        <v>0</v>
      </c>
      <c r="R15" s="17">
        <f>I15-H15</f>
        <v>0</v>
      </c>
      <c r="S15" s="17">
        <f>K15-I15</f>
        <v>2.768</v>
      </c>
      <c r="T15" s="17">
        <f>L15-K15</f>
        <v>0</v>
      </c>
      <c r="U15" s="17">
        <f>M15-L15</f>
        <v>4.026999999999999</v>
      </c>
      <c r="V15" s="17">
        <f>N15-M15</f>
        <v>0</v>
      </c>
      <c r="W15" s="16">
        <v>0.622</v>
      </c>
      <c r="X15" s="10"/>
    </row>
    <row r="16" spans="1:24" ht="16.5" customHeight="1">
      <c r="A16" s="26" t="s">
        <v>7</v>
      </c>
      <c r="B16" s="25" t="s">
        <v>14</v>
      </c>
      <c r="C16" s="24">
        <v>50</v>
      </c>
      <c r="D16" s="23">
        <v>647373</v>
      </c>
      <c r="E16" s="46">
        <v>0.012</v>
      </c>
      <c r="F16" s="22" t="s">
        <v>5</v>
      </c>
      <c r="G16" s="22" t="s">
        <v>5</v>
      </c>
      <c r="H16" s="20">
        <v>0.012</v>
      </c>
      <c r="I16" s="20">
        <v>0.012</v>
      </c>
      <c r="J16" s="20" t="s">
        <v>5</v>
      </c>
      <c r="K16" s="20">
        <v>4.03</v>
      </c>
      <c r="L16" s="20">
        <v>4.03</v>
      </c>
      <c r="M16" s="20">
        <v>11.564</v>
      </c>
      <c r="N16" s="20">
        <v>11.564</v>
      </c>
      <c r="O16" s="19">
        <f>C16*($O$25/$O$24)</f>
        <v>0.36701181561872503</v>
      </c>
      <c r="P16" s="18">
        <f>C16*($O$25/$O$24)/28*25</f>
        <v>0.32768912108814735</v>
      </c>
      <c r="Q16" s="17">
        <f>H16-E16</f>
        <v>0</v>
      </c>
      <c r="R16" s="17">
        <f>I16-H16</f>
        <v>0</v>
      </c>
      <c r="S16" s="17">
        <f>K16-I16</f>
        <v>4.018000000000001</v>
      </c>
      <c r="T16" s="17">
        <f>L16-K16</f>
        <v>0</v>
      </c>
      <c r="U16" s="17">
        <f>M16-L16</f>
        <v>7.534</v>
      </c>
      <c r="V16" s="17">
        <f>N16-M16</f>
        <v>0</v>
      </c>
      <c r="W16" s="16">
        <v>1.021</v>
      </c>
      <c r="X16" s="10"/>
    </row>
    <row r="17" spans="1:24" ht="16.5" customHeight="1">
      <c r="A17" s="26" t="s">
        <v>7</v>
      </c>
      <c r="B17" s="25" t="s">
        <v>13</v>
      </c>
      <c r="C17" s="24">
        <v>99</v>
      </c>
      <c r="D17" s="23" t="s">
        <v>12</v>
      </c>
      <c r="E17" s="20">
        <v>3.477</v>
      </c>
      <c r="F17" s="20" t="s">
        <v>5</v>
      </c>
      <c r="G17" s="20" t="s">
        <v>5</v>
      </c>
      <c r="H17" s="20">
        <v>5.651</v>
      </c>
      <c r="I17" s="20">
        <v>6.92</v>
      </c>
      <c r="J17" s="22" t="s">
        <v>5</v>
      </c>
      <c r="K17" s="20">
        <v>7.016</v>
      </c>
      <c r="L17" s="20">
        <v>7.016</v>
      </c>
      <c r="M17" s="20">
        <v>7.036</v>
      </c>
      <c r="N17" s="20">
        <v>7.036</v>
      </c>
      <c r="O17" s="19">
        <f>C17*($O$25/$O$24)</f>
        <v>0.7266833949250755</v>
      </c>
      <c r="P17" s="18">
        <f>C17*($O$25/$O$24)/28*25</f>
        <v>0.6488244597545317</v>
      </c>
      <c r="Q17" s="17">
        <f>H17-E17</f>
        <v>2.174</v>
      </c>
      <c r="R17" s="17">
        <f>I17-H17</f>
        <v>1.2690000000000001</v>
      </c>
      <c r="S17" s="17">
        <f>K17-I17</f>
        <v>0.09600000000000009</v>
      </c>
      <c r="T17" s="17">
        <f>L17-K17</f>
        <v>0</v>
      </c>
      <c r="U17" s="17">
        <f>M17-L17</f>
        <v>0.019999999999999574</v>
      </c>
      <c r="V17" s="17">
        <f>N17-M17</f>
        <v>0</v>
      </c>
      <c r="W17" s="16">
        <v>0.411</v>
      </c>
      <c r="X17" s="10"/>
    </row>
    <row r="18" spans="1:24" ht="16.5" customHeight="1">
      <c r="A18" s="26" t="s">
        <v>7</v>
      </c>
      <c r="B18" s="25" t="s">
        <v>11</v>
      </c>
      <c r="C18" s="24">
        <v>72.1</v>
      </c>
      <c r="D18" s="23" t="s">
        <v>10</v>
      </c>
      <c r="E18" s="20">
        <v>2.267</v>
      </c>
      <c r="F18" s="20" t="s">
        <v>5</v>
      </c>
      <c r="G18" s="20" t="s">
        <v>5</v>
      </c>
      <c r="H18" s="20">
        <v>3.709</v>
      </c>
      <c r="I18" s="20">
        <v>4.051</v>
      </c>
      <c r="J18" s="22" t="s">
        <v>5</v>
      </c>
      <c r="K18" s="20">
        <v>4.051</v>
      </c>
      <c r="L18" s="20">
        <v>4.051</v>
      </c>
      <c r="M18" s="20">
        <v>4.051</v>
      </c>
      <c r="N18" s="20">
        <v>4.051</v>
      </c>
      <c r="O18" s="19">
        <f>C18*($O$25/$O$24)</f>
        <v>0.5292310381222014</v>
      </c>
      <c r="P18" s="18">
        <f>C18*($O$25/$O$24)/28*25</f>
        <v>0.47252771260910836</v>
      </c>
      <c r="Q18" s="17">
        <f>H18-E18</f>
        <v>1.4420000000000002</v>
      </c>
      <c r="R18" s="17">
        <f>I18-H18</f>
        <v>0.3420000000000001</v>
      </c>
      <c r="S18" s="17">
        <f>K18-I18</f>
        <v>0</v>
      </c>
      <c r="T18" s="17">
        <f>L18-K18</f>
        <v>0</v>
      </c>
      <c r="U18" s="17">
        <f>M18-L18</f>
        <v>0</v>
      </c>
      <c r="V18" s="17">
        <f>N18-M18</f>
        <v>0</v>
      </c>
      <c r="W18" s="16">
        <v>0.232</v>
      </c>
      <c r="X18" s="10"/>
    </row>
    <row r="19" spans="1:24" ht="16.5" customHeight="1">
      <c r="A19" s="26" t="s">
        <v>7</v>
      </c>
      <c r="B19" s="25" t="s">
        <v>9</v>
      </c>
      <c r="C19" s="24">
        <v>61.6</v>
      </c>
      <c r="D19" s="23" t="s">
        <v>8</v>
      </c>
      <c r="E19" s="20">
        <v>0.243</v>
      </c>
      <c r="F19" s="22" t="s">
        <v>5</v>
      </c>
      <c r="G19" s="22" t="s">
        <v>5</v>
      </c>
      <c r="H19" s="20">
        <v>0.243</v>
      </c>
      <c r="I19" s="20">
        <v>0.243</v>
      </c>
      <c r="J19" s="21" t="s">
        <v>5</v>
      </c>
      <c r="K19" s="20">
        <v>6.327</v>
      </c>
      <c r="L19" s="20">
        <v>6.327</v>
      </c>
      <c r="M19" s="20">
        <v>10.436</v>
      </c>
      <c r="N19" s="20">
        <v>10.436</v>
      </c>
      <c r="O19" s="19">
        <f>C19*($O$25/$O$24)</f>
        <v>0.45215855684226924</v>
      </c>
      <c r="P19" s="18">
        <f>C19*($O$25/$O$24)/28*25</f>
        <v>0.40371299718059755</v>
      </c>
      <c r="Q19" s="17">
        <f>H19-E19</f>
        <v>0</v>
      </c>
      <c r="R19" s="17">
        <f>I19-H19</f>
        <v>0</v>
      </c>
      <c r="S19" s="17">
        <f>K19-I19</f>
        <v>6.084</v>
      </c>
      <c r="T19" s="17">
        <f>L19-K19</f>
        <v>0</v>
      </c>
      <c r="U19" s="17">
        <f>M19-L19</f>
        <v>4.109</v>
      </c>
      <c r="V19" s="17">
        <f>N19-M19</f>
        <v>0</v>
      </c>
      <c r="W19" s="16">
        <v>0.921</v>
      </c>
      <c r="X19" s="10"/>
    </row>
    <row r="20" spans="1:24" ht="16.5" customHeight="1">
      <c r="A20" s="26" t="s">
        <v>7</v>
      </c>
      <c r="B20" s="25" t="s">
        <v>6</v>
      </c>
      <c r="C20" s="24">
        <v>114.2</v>
      </c>
      <c r="D20" s="23">
        <v>663545</v>
      </c>
      <c r="E20" s="20">
        <v>0</v>
      </c>
      <c r="F20" s="22" t="s">
        <v>5</v>
      </c>
      <c r="G20" s="22" t="s">
        <v>5</v>
      </c>
      <c r="H20" s="20">
        <v>0</v>
      </c>
      <c r="I20" s="20">
        <v>0</v>
      </c>
      <c r="J20" s="21" t="s">
        <v>5</v>
      </c>
      <c r="K20" s="20">
        <v>5.54</v>
      </c>
      <c r="L20" s="20">
        <v>5.54</v>
      </c>
      <c r="M20" s="20">
        <v>12.916</v>
      </c>
      <c r="N20" s="20">
        <v>12.916</v>
      </c>
      <c r="O20" s="19">
        <f>C20*($O$25/$O$24)</f>
        <v>0.838254986873168</v>
      </c>
      <c r="P20" s="18">
        <f>C20*($O$25/$O$24)/28*25</f>
        <v>0.7484419525653285</v>
      </c>
      <c r="Q20" s="17">
        <f>H20-E20</f>
        <v>0</v>
      </c>
      <c r="R20" s="17">
        <f>I20-H20</f>
        <v>0</v>
      </c>
      <c r="S20" s="17">
        <f>K20-I20</f>
        <v>5.54</v>
      </c>
      <c r="T20" s="17">
        <f>L20-K20</f>
        <v>0</v>
      </c>
      <c r="U20" s="17">
        <f>M20-L20</f>
        <v>7.376</v>
      </c>
      <c r="V20" s="17">
        <f>N20-M20</f>
        <v>0</v>
      </c>
      <c r="W20" s="16">
        <v>1.209</v>
      </c>
      <c r="X20" s="10"/>
    </row>
    <row r="21" spans="3:23" ht="16.5" customHeight="1">
      <c r="C21" s="1"/>
      <c r="E21" s="14"/>
      <c r="F21" s="14"/>
      <c r="G21" s="14"/>
      <c r="H21" s="14"/>
      <c r="I21" s="14"/>
      <c r="J21" s="14"/>
      <c r="K21" s="14"/>
      <c r="L21" s="14"/>
      <c r="M21" s="15"/>
      <c r="N21" s="14"/>
      <c r="O21" s="10"/>
      <c r="P21" s="10"/>
      <c r="Q21" s="10"/>
      <c r="R21" s="10"/>
      <c r="S21" s="10"/>
      <c r="T21" s="10"/>
      <c r="U21" s="10"/>
      <c r="V21" s="10"/>
      <c r="W21" s="13">
        <f>SUM(W4:W20)</f>
        <v>8.088</v>
      </c>
    </row>
    <row r="22" spans="8:11" ht="16.5" customHeight="1">
      <c r="H22" s="6"/>
      <c r="I22" s="6"/>
      <c r="K22" s="6"/>
    </row>
    <row r="23" spans="3:16" ht="16.5" customHeight="1">
      <c r="C23" s="1"/>
      <c r="H23" s="6"/>
      <c r="I23" s="6"/>
      <c r="K23" s="6"/>
      <c r="O23" s="12"/>
      <c r="P23" s="8" t="s">
        <v>4</v>
      </c>
    </row>
    <row r="24" spans="8:24" ht="16.5" customHeight="1">
      <c r="H24" s="6"/>
      <c r="I24" s="6"/>
      <c r="K24" s="6"/>
      <c r="O24" s="11">
        <v>34014.3</v>
      </c>
      <c r="P24" s="8" t="s">
        <v>3</v>
      </c>
      <c r="X24" s="10"/>
    </row>
    <row r="25" spans="8:16" ht="16.5" customHeight="1">
      <c r="H25" s="6"/>
      <c r="I25" s="6"/>
      <c r="K25" s="6"/>
      <c r="O25" s="1">
        <v>249.673</v>
      </c>
      <c r="P25" s="8" t="s">
        <v>2</v>
      </c>
    </row>
    <row r="26" spans="8:16" ht="16.5" customHeight="1">
      <c r="H26" s="6"/>
      <c r="I26" s="6"/>
      <c r="K26" s="6"/>
      <c r="O26" s="9"/>
      <c r="P26" s="8" t="s">
        <v>1</v>
      </c>
    </row>
    <row r="27" spans="8:11" ht="16.5" customHeight="1">
      <c r="H27" s="6"/>
      <c r="I27" s="6"/>
      <c r="K27" s="6"/>
    </row>
    <row r="28" spans="7:11" ht="16.5" customHeight="1">
      <c r="G28" s="2" t="s">
        <v>0</v>
      </c>
      <c r="H28" s="6"/>
      <c r="I28" s="6"/>
      <c r="K28" s="6"/>
    </row>
    <row r="29" spans="8:11" ht="16.5" customHeight="1">
      <c r="H29" s="6"/>
      <c r="I29" s="6"/>
      <c r="K29" s="6"/>
    </row>
    <row r="30" spans="8:11" ht="16.5" customHeight="1">
      <c r="H30" s="6"/>
      <c r="I30" s="6"/>
      <c r="K30" s="6"/>
    </row>
    <row r="31" spans="8:19" ht="16.5" customHeight="1">
      <c r="H31" s="6"/>
      <c r="I31" s="6"/>
      <c r="K31" s="6"/>
      <c r="S31" s="7" t="s">
        <v>0</v>
      </c>
    </row>
    <row r="32" spans="8:11" ht="16.5" customHeight="1">
      <c r="H32" s="6"/>
      <c r="I32" s="6"/>
      <c r="K32" s="6"/>
    </row>
    <row r="33" spans="8:11" ht="16.5" customHeight="1">
      <c r="H33" s="6"/>
      <c r="I33" s="6"/>
      <c r="K33" s="6"/>
    </row>
    <row r="34" spans="8:11" ht="16.5" customHeight="1">
      <c r="H34" s="6"/>
      <c r="I34" s="6"/>
      <c r="K34" s="6"/>
    </row>
    <row r="35" spans="8:11" ht="16.5" customHeight="1">
      <c r="H35" s="6"/>
      <c r="I35" s="6"/>
      <c r="K35" s="6"/>
    </row>
    <row r="36" spans="8:11" ht="16.5" customHeight="1">
      <c r="H36" s="6"/>
      <c r="I36" s="6"/>
      <c r="K36" s="6"/>
    </row>
    <row r="37" spans="8:11" ht="16.5" customHeight="1">
      <c r="H37" s="5"/>
      <c r="I37" s="5"/>
      <c r="J37" s="5"/>
      <c r="K37" s="5"/>
    </row>
  </sheetData>
  <sheetProtection/>
  <mergeCells count="7">
    <mergeCell ref="B2:B3"/>
    <mergeCell ref="A2:A3"/>
    <mergeCell ref="E2:N2"/>
    <mergeCell ref="O2:V2"/>
    <mergeCell ref="W2:W3"/>
    <mergeCell ref="D2:D3"/>
    <mergeCell ref="C2:C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Валерия Викторовна</dc:creator>
  <cp:keywords/>
  <dc:description/>
  <cp:lastModifiedBy>Калинина Валерия Викторовна</cp:lastModifiedBy>
  <dcterms:created xsi:type="dcterms:W3CDTF">2019-02-07T12:39:09Z</dcterms:created>
  <dcterms:modified xsi:type="dcterms:W3CDTF">2019-02-07T12:39:54Z</dcterms:modified>
  <cp:category/>
  <cp:version/>
  <cp:contentType/>
  <cp:contentStatus/>
</cp:coreProperties>
</file>